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HTP\(VPP)\()CV_Di\(2020)\Cong khai NSNN\Quý I\Gửi Bộ\"/>
    </mc:Choice>
  </mc:AlternateContent>
  <bookViews>
    <workbookView xWindow="0" yWindow="0" windowWidth="20490" windowHeight="7905"/>
  </bookViews>
  <sheets>
    <sheet name="QUY I,2020" sheetId="3" r:id="rId1"/>
  </sheets>
  <calcPr calcId="152511"/>
</workbook>
</file>

<file path=xl/calcChain.xml><?xml version="1.0" encoding="utf-8"?>
<calcChain xmlns="http://schemas.openxmlformats.org/spreadsheetml/2006/main">
  <c r="D13" i="3" l="1"/>
  <c r="C13" i="3"/>
  <c r="D14" i="3"/>
  <c r="C14" i="3"/>
  <c r="H14" i="3" l="1"/>
  <c r="H19" i="3"/>
  <c r="H25" i="3"/>
  <c r="H13" i="3"/>
  <c r="F16" i="3"/>
  <c r="G16" i="3"/>
  <c r="H16" i="3" l="1"/>
  <c r="D25" i="3"/>
  <c r="E25" i="3"/>
  <c r="C25" i="3"/>
  <c r="D21" i="3"/>
  <c r="E21" i="3"/>
  <c r="C21" i="3"/>
  <c r="D20" i="3"/>
  <c r="E20" i="3"/>
  <c r="C20" i="3"/>
  <c r="D18" i="3" l="1"/>
  <c r="D19" i="3"/>
  <c r="C19" i="3"/>
  <c r="C18" i="3"/>
  <c r="C16" i="3" l="1"/>
  <c r="C15" i="3" s="1"/>
  <c r="E19" i="3"/>
  <c r="E14" i="3"/>
  <c r="E13" i="3"/>
  <c r="D16" i="3"/>
  <c r="G15" i="3"/>
  <c r="F15" i="3"/>
  <c r="G12" i="3"/>
  <c r="F12" i="3"/>
  <c r="F11" i="3" l="1"/>
  <c r="H12" i="3"/>
  <c r="G11" i="3"/>
  <c r="H11" i="3" s="1"/>
  <c r="H15" i="3"/>
  <c r="E16" i="3"/>
  <c r="D15" i="3"/>
  <c r="E15" i="3" s="1"/>
  <c r="D12" i="3"/>
  <c r="C12" i="3"/>
  <c r="C11" i="3" s="1"/>
  <c r="D11" i="3" l="1"/>
  <c r="E11" i="3" s="1"/>
  <c r="E12" i="3"/>
</calcChain>
</file>

<file path=xl/sharedStrings.xml><?xml version="1.0" encoding="utf-8"?>
<sst xmlns="http://schemas.openxmlformats.org/spreadsheetml/2006/main" count="52" uniqueCount="40">
  <si>
    <t>Biểu số 3 - Ban hành kèm theo Thông tư số 61/2017/TT-BTC ngày 15 tháng 6 năm 2017 của Bộ tài chính</t>
  </si>
  <si>
    <t>Chương : 181</t>
  </si>
  <si>
    <t>Số TT</t>
  </si>
  <si>
    <t>Nội dung</t>
  </si>
  <si>
    <t>So sánh(%)</t>
  </si>
  <si>
    <t>Dự toán</t>
  </si>
  <si>
    <t>Cùng kỳ năm trước</t>
  </si>
  <si>
    <t>I</t>
  </si>
  <si>
    <t>Tổng số thu, chi, nộp ngân sách phí, lệ phí</t>
  </si>
  <si>
    <t>II</t>
  </si>
  <si>
    <t>Dự toán chi ngân sách nhà nước</t>
  </si>
  <si>
    <t>Chi quản lý hành chính</t>
  </si>
  <si>
    <t>1.1</t>
  </si>
  <si>
    <t>Kinh phí thực hiện chế độ tự chủ</t>
  </si>
  <si>
    <t>1.2</t>
  </si>
  <si>
    <t>Kinh phí không thực hiện chế độ tự chủ</t>
  </si>
  <si>
    <t>Nghiên cứu khoa học</t>
  </si>
  <si>
    <t>2.1</t>
  </si>
  <si>
    <t>Kinh phí thực hiện nhiệm vụ khoa học công nghệ</t>
  </si>
  <si>
    <t>2.2</t>
  </si>
  <si>
    <t>Kinh phí nhiệm vụ thường xuyên theo chức năng</t>
  </si>
  <si>
    <t>Kinh phí nhiệm vụ không thường xuyên</t>
  </si>
  <si>
    <t>Chi hoạt động kinh tế</t>
  </si>
  <si>
    <t>ĐVT: Triệu đồng</t>
  </si>
  <si>
    <t>Nhiệm vụ khoa học công nghệ cấp cơ sở (đề tài cấp cơ sở)</t>
  </si>
  <si>
    <t>Nhiệm vụ khoa học công nghệ cấp cơ sở khác</t>
  </si>
  <si>
    <t>Kinh phí thường xuyên</t>
  </si>
  <si>
    <t xml:space="preserve">Nhiệm vụ khoa học công nghệ cấp bộ </t>
  </si>
  <si>
    <t>VPB</t>
  </si>
  <si>
    <t>Đơn vị: Ban quản lý Khu Công nghệ cao Hoà Lạc</t>
  </si>
  <si>
    <t>2.3</t>
  </si>
  <si>
    <t>2.4</t>
  </si>
  <si>
    <t>So sánh với dự toán
(%)</t>
  </si>
  <si>
    <t>Nhiệm vụ khoa học công nghệ cấp cơ sở (chi hoạt động đoàn ra)</t>
  </si>
  <si>
    <t>Nhiệm vụ khoa học công nghệ cấp cơ sở (chi hoạt động đoàn vào)</t>
  </si>
  <si>
    <t>DIVU</t>
  </si>
  <si>
    <t>HITC</t>
  </si>
  <si>
    <t>Dự toán năm 2020</t>
  </si>
  <si>
    <t>Thực hiện quý 1/2020</t>
  </si>
  <si>
    <t>ĐÁNH GIÁ THỰC HIỆN DỰ TOÁN THU - CHI NGÂN SÁCH QUÝ I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</si>
</sst>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"/>
    <numFmt numFmtId="165" formatCode="#,##0.000"/>
    <numFmt numFmtId="166" formatCode="#,##0.0"/>
  </numFmts>
  <fonts count="11" x14ac:knownFonts="1">
    <font>
      <sz val="12"/>
      <color theme="1"/>
      <name val="Times New Roman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8">
    <xf numFmtId="0" fontId="0" fillId="0" borderId="0" xfId="0"/>
    <xf numFmtId="3" fontId="1" fillId="0" borderId="0" xfId="0" applyNumberFormat="1" applyFont="1" applyFill="1"/>
    <xf numFmtId="0" fontId="1" fillId="0" borderId="0" xfId="0" applyFont="1" applyFill="1"/>
    <xf numFmtId="3" fontId="2" fillId="0" borderId="0" xfId="0" applyNumberFormat="1" applyFont="1" applyFill="1"/>
    <xf numFmtId="0" fontId="2" fillId="0" borderId="0" xfId="0" applyFont="1" applyFill="1"/>
    <xf numFmtId="0" fontId="3" fillId="0" borderId="2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5" fillId="0" borderId="0" xfId="0" applyFont="1" applyFill="1"/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164" fontId="6" fillId="0" borderId="0" xfId="0" applyNumberFormat="1" applyFont="1" applyFill="1"/>
    <xf numFmtId="3" fontId="6" fillId="0" borderId="0" xfId="0" applyNumberFormat="1" applyFont="1" applyFill="1"/>
    <xf numFmtId="4" fontId="5" fillId="0" borderId="0" xfId="0" applyNumberFormat="1" applyFont="1" applyFill="1" applyAlignment="1">
      <alignment horizontal="center"/>
    </xf>
    <xf numFmtId="4" fontId="6" fillId="0" borderId="0" xfId="0" applyNumberFormat="1" applyFont="1" applyFill="1"/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/>
    <xf numFmtId="4" fontId="2" fillId="0" borderId="0" xfId="0" applyNumberFormat="1" applyFont="1" applyFill="1"/>
    <xf numFmtId="4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vertical="center" wrapText="1"/>
    </xf>
    <xf numFmtId="3" fontId="6" fillId="2" borderId="1" xfId="0" applyNumberFormat="1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3" fontId="7" fillId="2" borderId="1" xfId="0" applyNumberFormat="1" applyFont="1" applyFill="1" applyBorder="1" applyAlignment="1">
      <alignment vertical="center" wrapText="1"/>
    </xf>
    <xf numFmtId="3" fontId="8" fillId="2" borderId="1" xfId="0" applyNumberFormat="1" applyFont="1" applyFill="1" applyBorder="1" applyAlignment="1">
      <alignment vertical="center" wrapText="1"/>
    </xf>
    <xf numFmtId="166" fontId="7" fillId="2" borderId="1" xfId="0" applyNumberFormat="1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vertical="center" wrapText="1"/>
    </xf>
    <xf numFmtId="165" fontId="6" fillId="2" borderId="1" xfId="0" applyNumberFormat="1" applyFont="1" applyFill="1" applyBorder="1" applyAlignment="1">
      <alignment vertical="center" wrapText="1"/>
    </xf>
    <xf numFmtId="3" fontId="9" fillId="2" borderId="1" xfId="0" applyNumberFormat="1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 wrapText="1"/>
    </xf>
    <xf numFmtId="165" fontId="9" fillId="2" borderId="1" xfId="0" applyNumberFormat="1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vertical="center" wrapText="1"/>
    </xf>
    <xf numFmtId="3" fontId="6" fillId="3" borderId="1" xfId="0" applyNumberFormat="1" applyFont="1" applyFill="1" applyBorder="1" applyAlignment="1">
      <alignment vertical="center" wrapText="1"/>
    </xf>
    <xf numFmtId="4" fontId="6" fillId="3" borderId="1" xfId="0" applyNumberFormat="1" applyFont="1" applyFill="1" applyBorder="1" applyAlignment="1">
      <alignment vertical="center" wrapText="1"/>
    </xf>
    <xf numFmtId="4" fontId="7" fillId="3" borderId="1" xfId="0" applyNumberFormat="1" applyFont="1" applyFill="1" applyBorder="1" applyAlignment="1">
      <alignment vertical="center" wrapText="1"/>
    </xf>
    <xf numFmtId="3" fontId="7" fillId="3" borderId="1" xfId="0" applyNumberFormat="1" applyFont="1" applyFill="1" applyBorder="1" applyAlignment="1">
      <alignment vertical="center" wrapText="1"/>
    </xf>
    <xf numFmtId="3" fontId="8" fillId="3" borderId="1" xfId="0" applyNumberFormat="1" applyFont="1" applyFill="1" applyBorder="1" applyAlignment="1">
      <alignment vertical="center" wrapText="1"/>
    </xf>
    <xf numFmtId="166" fontId="7" fillId="3" borderId="1" xfId="0" applyNumberFormat="1" applyFont="1" applyFill="1" applyBorder="1" applyAlignment="1">
      <alignment vertical="center" wrapText="1"/>
    </xf>
    <xf numFmtId="4" fontId="8" fillId="3" borderId="1" xfId="0" applyNumberFormat="1" applyFont="1" applyFill="1" applyBorder="1" applyAlignment="1">
      <alignment vertical="center" wrapText="1"/>
    </xf>
    <xf numFmtId="165" fontId="6" fillId="3" borderId="1" xfId="0" applyNumberFormat="1" applyFont="1" applyFill="1" applyBorder="1" applyAlignment="1">
      <alignment vertical="center" wrapText="1"/>
    </xf>
    <xf numFmtId="3" fontId="9" fillId="3" borderId="1" xfId="0" applyNumberFormat="1" applyFont="1" applyFill="1" applyBorder="1" applyAlignment="1">
      <alignment vertical="center" wrapText="1"/>
    </xf>
    <xf numFmtId="4" fontId="9" fillId="3" borderId="1" xfId="0" applyNumberFormat="1" applyFont="1" applyFill="1" applyBorder="1" applyAlignment="1">
      <alignment vertical="center" wrapText="1"/>
    </xf>
    <xf numFmtId="165" fontId="9" fillId="3" borderId="1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166" fontId="5" fillId="2" borderId="1" xfId="0" applyNumberFormat="1" applyFont="1" applyFill="1" applyBorder="1" applyAlignment="1">
      <alignment vertical="center" wrapText="1"/>
    </xf>
    <xf numFmtId="166" fontId="5" fillId="3" borderId="1" xfId="0" applyNumberFormat="1" applyFont="1" applyFill="1" applyBorder="1" applyAlignment="1">
      <alignment vertical="center" wrapText="1"/>
    </xf>
    <xf numFmtId="166" fontId="6" fillId="0" borderId="1" xfId="0" applyNumberFormat="1" applyFont="1" applyFill="1" applyBorder="1" applyAlignment="1">
      <alignment vertical="center" wrapText="1"/>
    </xf>
    <xf numFmtId="166" fontId="6" fillId="2" borderId="1" xfId="0" applyNumberFormat="1" applyFont="1" applyFill="1" applyBorder="1" applyAlignment="1">
      <alignment vertical="center" wrapText="1"/>
    </xf>
    <xf numFmtId="166" fontId="6" fillId="3" borderId="1" xfId="0" applyNumberFormat="1" applyFont="1" applyFill="1" applyBorder="1" applyAlignment="1">
      <alignment vertical="center" wrapText="1"/>
    </xf>
    <xf numFmtId="166" fontId="10" fillId="2" borderId="1" xfId="0" applyNumberFormat="1" applyFont="1" applyFill="1" applyBorder="1" applyAlignment="1">
      <alignment vertical="center" wrapText="1"/>
    </xf>
    <xf numFmtId="166" fontId="10" fillId="3" borderId="1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3" fontId="8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vertical="center" wrapText="1"/>
    </xf>
    <xf numFmtId="4" fontId="5" fillId="4" borderId="1" xfId="0" applyNumberFormat="1" applyFont="1" applyFill="1" applyBorder="1" applyAlignment="1">
      <alignment vertical="center" wrapText="1"/>
    </xf>
    <xf numFmtId="3" fontId="5" fillId="4" borderId="1" xfId="0" applyNumberFormat="1" applyFont="1" applyFill="1" applyBorder="1" applyAlignment="1">
      <alignment vertical="center" wrapText="1"/>
    </xf>
    <xf numFmtId="3" fontId="6" fillId="4" borderId="1" xfId="0" applyNumberFormat="1" applyFont="1" applyFill="1" applyBorder="1" applyAlignment="1">
      <alignment vertical="center" wrapText="1"/>
    </xf>
    <xf numFmtId="4" fontId="6" fillId="4" borderId="1" xfId="0" applyNumberFormat="1" applyFont="1" applyFill="1" applyBorder="1" applyAlignment="1">
      <alignment vertical="center" wrapText="1"/>
    </xf>
    <xf numFmtId="4" fontId="7" fillId="4" borderId="1" xfId="0" applyNumberFormat="1" applyFont="1" applyFill="1" applyBorder="1" applyAlignment="1">
      <alignment vertical="center" wrapText="1"/>
    </xf>
    <xf numFmtId="3" fontId="7" fillId="4" borderId="1" xfId="0" applyNumberFormat="1" applyFont="1" applyFill="1" applyBorder="1" applyAlignment="1">
      <alignment vertical="center" wrapText="1"/>
    </xf>
    <xf numFmtId="3" fontId="8" fillId="4" borderId="1" xfId="0" applyNumberFormat="1" applyFont="1" applyFill="1" applyBorder="1" applyAlignment="1">
      <alignment vertical="center" wrapText="1"/>
    </xf>
    <xf numFmtId="166" fontId="7" fillId="4" borderId="1" xfId="0" applyNumberFormat="1" applyFont="1" applyFill="1" applyBorder="1" applyAlignment="1">
      <alignment vertical="center" wrapText="1"/>
    </xf>
    <xf numFmtId="4" fontId="8" fillId="4" borderId="1" xfId="0" applyNumberFormat="1" applyFont="1" applyFill="1" applyBorder="1" applyAlignment="1">
      <alignment vertical="center" wrapText="1"/>
    </xf>
    <xf numFmtId="165" fontId="6" fillId="4" borderId="1" xfId="0" applyNumberFormat="1" applyFont="1" applyFill="1" applyBorder="1" applyAlignment="1">
      <alignment vertical="center" wrapText="1"/>
    </xf>
    <xf numFmtId="3" fontId="9" fillId="4" borderId="1" xfId="0" applyNumberFormat="1" applyFont="1" applyFill="1" applyBorder="1" applyAlignment="1">
      <alignment vertical="center" wrapText="1"/>
    </xf>
    <xf numFmtId="4" fontId="9" fillId="4" borderId="1" xfId="0" applyNumberFormat="1" applyFont="1" applyFill="1" applyBorder="1" applyAlignment="1">
      <alignment vertical="center" wrapText="1"/>
    </xf>
    <xf numFmtId="165" fontId="9" fillId="4" borderId="1" xfId="0" applyNumberFormat="1" applyFont="1" applyFill="1" applyBorder="1" applyAlignment="1">
      <alignment vertical="center" wrapText="1"/>
    </xf>
    <xf numFmtId="4" fontId="10" fillId="4" borderId="1" xfId="0" applyNumberFormat="1" applyFont="1" applyFill="1" applyBorder="1" applyAlignment="1">
      <alignment vertical="center" wrapText="1"/>
    </xf>
    <xf numFmtId="4" fontId="5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 horizontal="center"/>
    </xf>
    <xf numFmtId="4" fontId="5" fillId="3" borderId="1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/>
    </xf>
    <xf numFmtId="3" fontId="2" fillId="2" borderId="0" xfId="0" applyNumberFormat="1" applyFont="1" applyFill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5" fillId="0" borderId="1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topLeftCell="A7" zoomScale="85" zoomScaleNormal="85" workbookViewId="0">
      <selection activeCell="D17" sqref="D17"/>
    </sheetView>
  </sheetViews>
  <sheetFormatPr defaultRowHeight="12.75" x14ac:dyDescent="0.2"/>
  <cols>
    <col min="1" max="1" width="6.75" style="26" customWidth="1"/>
    <col min="2" max="2" width="41" style="4" customWidth="1"/>
    <col min="3" max="4" width="12.5" style="27" customWidth="1"/>
    <col min="5" max="5" width="12.75" style="28" customWidth="1"/>
    <col min="6" max="6" width="13.5" style="3" hidden="1" customWidth="1"/>
    <col min="7" max="7" width="10.5" style="4" hidden="1" customWidth="1"/>
    <col min="8" max="8" width="13.125" style="4" hidden="1" customWidth="1"/>
    <col min="9" max="9" width="9" style="4" hidden="1" customWidth="1"/>
    <col min="10" max="10" width="11.375" style="4" hidden="1" customWidth="1"/>
    <col min="11" max="17" width="9" style="4" hidden="1" customWidth="1"/>
    <col min="18" max="16384" width="9" style="4"/>
  </cols>
  <sheetData>
    <row r="1" spans="1:17" s="2" customFormat="1" x14ac:dyDescent="0.2">
      <c r="A1" s="94" t="s">
        <v>0</v>
      </c>
      <c r="B1" s="94"/>
      <c r="C1" s="94"/>
      <c r="D1" s="94"/>
      <c r="E1" s="94"/>
      <c r="F1" s="1"/>
    </row>
    <row r="2" spans="1:17" s="2" customFormat="1" x14ac:dyDescent="0.2">
      <c r="A2" s="94" t="s">
        <v>29</v>
      </c>
      <c r="B2" s="94"/>
      <c r="C2" s="94"/>
      <c r="D2" s="94"/>
      <c r="E2" s="94"/>
      <c r="F2" s="1"/>
    </row>
    <row r="3" spans="1:17" s="2" customFormat="1" x14ac:dyDescent="0.2">
      <c r="A3" s="94" t="s">
        <v>1</v>
      </c>
      <c r="B3" s="94"/>
      <c r="C3" s="94"/>
      <c r="D3" s="94"/>
      <c r="E3" s="94"/>
      <c r="F3" s="1"/>
    </row>
    <row r="4" spans="1:17" s="2" customFormat="1" ht="32.25" customHeight="1" x14ac:dyDescent="0.2">
      <c r="A4" s="59"/>
      <c r="B4" s="59"/>
      <c r="C4" s="59"/>
      <c r="D4" s="59"/>
      <c r="E4" s="59"/>
      <c r="F4" s="1"/>
    </row>
    <row r="5" spans="1:17" ht="29.25" customHeight="1" x14ac:dyDescent="0.25">
      <c r="A5" s="95" t="s">
        <v>39</v>
      </c>
      <c r="B5" s="95"/>
      <c r="C5" s="95"/>
      <c r="D5" s="95"/>
      <c r="E5" s="95"/>
    </row>
    <row r="6" spans="1:17" ht="13.5" customHeight="1" x14ac:dyDescent="0.2">
      <c r="A6" s="96"/>
      <c r="B6" s="96"/>
      <c r="C6" s="96"/>
      <c r="D6" s="96"/>
      <c r="E6" s="96"/>
      <c r="F6" s="112" t="s">
        <v>28</v>
      </c>
      <c r="G6" s="112"/>
      <c r="H6" s="112"/>
      <c r="I6" s="112"/>
      <c r="J6" s="114" t="s">
        <v>36</v>
      </c>
      <c r="K6" s="115"/>
      <c r="L6" s="115"/>
      <c r="M6" s="115"/>
      <c r="N6" s="108" t="s">
        <v>35</v>
      </c>
      <c r="O6" s="109"/>
      <c r="P6" s="109"/>
      <c r="Q6" s="109"/>
    </row>
    <row r="7" spans="1:17" s="7" customFormat="1" ht="12.75" customHeight="1" x14ac:dyDescent="0.2">
      <c r="A7" s="5"/>
      <c r="B7" s="5"/>
      <c r="C7" s="6"/>
      <c r="D7" s="6"/>
      <c r="E7" s="67" t="s">
        <v>23</v>
      </c>
      <c r="F7" s="113"/>
      <c r="G7" s="113"/>
      <c r="H7" s="113"/>
      <c r="I7" s="113"/>
      <c r="J7" s="116"/>
      <c r="K7" s="116"/>
      <c r="L7" s="116"/>
      <c r="M7" s="116"/>
      <c r="N7" s="110"/>
      <c r="O7" s="110"/>
      <c r="P7" s="110"/>
      <c r="Q7" s="110"/>
    </row>
    <row r="8" spans="1:17" s="8" customFormat="1" ht="18.75" customHeight="1" x14ac:dyDescent="0.25">
      <c r="A8" s="97" t="s">
        <v>2</v>
      </c>
      <c r="B8" s="97" t="s">
        <v>3</v>
      </c>
      <c r="C8" s="99" t="s">
        <v>37</v>
      </c>
      <c r="D8" s="99" t="s">
        <v>38</v>
      </c>
      <c r="E8" s="101" t="s">
        <v>32</v>
      </c>
      <c r="F8" s="105" t="s">
        <v>37</v>
      </c>
      <c r="G8" s="105" t="s">
        <v>38</v>
      </c>
      <c r="H8" s="107" t="s">
        <v>4</v>
      </c>
      <c r="I8" s="107"/>
      <c r="J8" s="105" t="s">
        <v>37</v>
      </c>
      <c r="K8" s="105" t="s">
        <v>38</v>
      </c>
      <c r="L8" s="104" t="s">
        <v>4</v>
      </c>
      <c r="M8" s="104"/>
      <c r="N8" s="105" t="s">
        <v>37</v>
      </c>
      <c r="O8" s="105" t="s">
        <v>38</v>
      </c>
      <c r="P8" s="111" t="s">
        <v>4</v>
      </c>
      <c r="Q8" s="111"/>
    </row>
    <row r="9" spans="1:17" s="8" customFormat="1" ht="47.25" x14ac:dyDescent="0.25">
      <c r="A9" s="98"/>
      <c r="B9" s="98"/>
      <c r="C9" s="100"/>
      <c r="D9" s="100"/>
      <c r="E9" s="102"/>
      <c r="F9" s="106"/>
      <c r="G9" s="106"/>
      <c r="H9" s="29" t="s">
        <v>5</v>
      </c>
      <c r="I9" s="29" t="s">
        <v>6</v>
      </c>
      <c r="J9" s="106"/>
      <c r="K9" s="106"/>
      <c r="L9" s="44" t="s">
        <v>5</v>
      </c>
      <c r="M9" s="44" t="s">
        <v>6</v>
      </c>
      <c r="N9" s="106"/>
      <c r="O9" s="106"/>
      <c r="P9" s="77" t="s">
        <v>5</v>
      </c>
      <c r="Q9" s="77" t="s">
        <v>6</v>
      </c>
    </row>
    <row r="10" spans="1:17" s="12" customFormat="1" ht="25.5" customHeight="1" x14ac:dyDescent="0.25">
      <c r="A10" s="68" t="s">
        <v>7</v>
      </c>
      <c r="B10" s="10" t="s">
        <v>8</v>
      </c>
      <c r="C10" s="11"/>
      <c r="D10" s="11"/>
      <c r="E10" s="9"/>
      <c r="F10" s="30"/>
      <c r="G10" s="30"/>
      <c r="H10" s="31"/>
      <c r="I10" s="31"/>
      <c r="J10" s="45"/>
      <c r="K10" s="45"/>
      <c r="L10" s="46"/>
      <c r="M10" s="46"/>
      <c r="N10" s="78"/>
      <c r="O10" s="78"/>
      <c r="P10" s="79"/>
      <c r="Q10" s="79"/>
    </row>
    <row r="11" spans="1:17" s="12" customFormat="1" ht="25.5" customHeight="1" x14ac:dyDescent="0.25">
      <c r="A11" s="68" t="s">
        <v>9</v>
      </c>
      <c r="B11" s="10" t="s">
        <v>10</v>
      </c>
      <c r="C11" s="13">
        <f>C12+C15+C25</f>
        <v>23960</v>
      </c>
      <c r="D11" s="13">
        <f>D12+D15+D25</f>
        <v>2519.1</v>
      </c>
      <c r="E11" s="9">
        <f>D11*100/C11</f>
        <v>10.513772954924875</v>
      </c>
      <c r="F11" s="32">
        <f>F12+F15+F25</f>
        <v>23960</v>
      </c>
      <c r="G11" s="32">
        <f>G12+G15+G25</f>
        <v>2519.1</v>
      </c>
      <c r="H11" s="34">
        <f t="shared" ref="H11:H12" si="0">G11/F11*100</f>
        <v>10.513772954924875</v>
      </c>
      <c r="I11" s="31">
        <v>69.760000000000005</v>
      </c>
      <c r="J11" s="47"/>
      <c r="K11" s="47"/>
      <c r="L11" s="46"/>
      <c r="M11" s="46"/>
      <c r="N11" s="80"/>
      <c r="O11" s="80"/>
      <c r="P11" s="79"/>
      <c r="Q11" s="79"/>
    </row>
    <row r="12" spans="1:17" s="12" customFormat="1" ht="25.5" customHeight="1" x14ac:dyDescent="0.25">
      <c r="A12" s="68">
        <v>1</v>
      </c>
      <c r="B12" s="10" t="s">
        <v>11</v>
      </c>
      <c r="C12" s="13">
        <f>C13+C14</f>
        <v>12650</v>
      </c>
      <c r="D12" s="13">
        <f>D13+D14</f>
        <v>2499</v>
      </c>
      <c r="E12" s="9">
        <f t="shared" ref="E12:E22" si="1">D12*100/C12</f>
        <v>19.754940711462449</v>
      </c>
      <c r="F12" s="32">
        <f>F13+F14</f>
        <v>12650</v>
      </c>
      <c r="G12" s="32">
        <f>G13+G14</f>
        <v>2499</v>
      </c>
      <c r="H12" s="34">
        <f t="shared" si="0"/>
        <v>19.754940711462453</v>
      </c>
      <c r="I12" s="31">
        <v>71.900000000000006</v>
      </c>
      <c r="J12" s="47"/>
      <c r="K12" s="47"/>
      <c r="L12" s="46"/>
      <c r="M12" s="46"/>
      <c r="N12" s="80"/>
      <c r="O12" s="80"/>
      <c r="P12" s="79"/>
      <c r="Q12" s="79"/>
    </row>
    <row r="13" spans="1:17" s="16" customFormat="1" ht="25.5" customHeight="1" x14ac:dyDescent="0.25">
      <c r="A13" s="69" t="s">
        <v>12</v>
      </c>
      <c r="B13" s="14" t="s">
        <v>13</v>
      </c>
      <c r="C13" s="15">
        <f>F13+J13</f>
        <v>9468</v>
      </c>
      <c r="D13" s="15">
        <f>G13+K13</f>
        <v>2043</v>
      </c>
      <c r="E13" s="9">
        <f t="shared" si="1"/>
        <v>21.577946768060837</v>
      </c>
      <c r="F13" s="33">
        <v>9468</v>
      </c>
      <c r="G13" s="33">
        <v>2043</v>
      </c>
      <c r="H13" s="34">
        <f>G13/F13*100</f>
        <v>21.577946768060837</v>
      </c>
      <c r="I13" s="33">
        <v>72</v>
      </c>
      <c r="J13" s="48"/>
      <c r="K13" s="48"/>
      <c r="L13" s="49"/>
      <c r="M13" s="48"/>
      <c r="N13" s="81"/>
      <c r="O13" s="81"/>
      <c r="P13" s="82"/>
      <c r="Q13" s="81"/>
    </row>
    <row r="14" spans="1:17" s="16" customFormat="1" ht="25.5" customHeight="1" x14ac:dyDescent="0.25">
      <c r="A14" s="69" t="s">
        <v>14</v>
      </c>
      <c r="B14" s="14" t="s">
        <v>15</v>
      </c>
      <c r="C14" s="15">
        <f>F14+J14</f>
        <v>3182</v>
      </c>
      <c r="D14" s="15">
        <f>G14+K14</f>
        <v>456</v>
      </c>
      <c r="E14" s="9">
        <f t="shared" si="1"/>
        <v>14.330609679446889</v>
      </c>
      <c r="F14" s="33">
        <v>3182</v>
      </c>
      <c r="G14" s="33">
        <v>456</v>
      </c>
      <c r="H14" s="34">
        <f t="shared" ref="H14:H25" si="2">G14/F14*100</f>
        <v>14.330609679446891</v>
      </c>
      <c r="I14" s="33">
        <v>71</v>
      </c>
      <c r="J14" s="48"/>
      <c r="K14" s="48"/>
      <c r="L14" s="49"/>
      <c r="M14" s="48"/>
      <c r="N14" s="81"/>
      <c r="O14" s="81"/>
      <c r="P14" s="82"/>
      <c r="Q14" s="81"/>
    </row>
    <row r="15" spans="1:17" s="12" customFormat="1" ht="25.5" customHeight="1" x14ac:dyDescent="0.25">
      <c r="A15" s="68">
        <v>2</v>
      </c>
      <c r="B15" s="10" t="s">
        <v>16</v>
      </c>
      <c r="C15" s="13">
        <f>C16+C22+C23+C24</f>
        <v>1860</v>
      </c>
      <c r="D15" s="117">
        <f>D16+D22+D23+D24</f>
        <v>20.100000000000001</v>
      </c>
      <c r="E15" s="9">
        <f t="shared" si="1"/>
        <v>1.0806451612903227</v>
      </c>
      <c r="F15" s="32">
        <f>F16+F22+F23+F24</f>
        <v>1860</v>
      </c>
      <c r="G15" s="60">
        <f>G16+G22+G23+G24</f>
        <v>20.100000000000001</v>
      </c>
      <c r="H15" s="34">
        <f t="shared" si="2"/>
        <v>1.0806451612903227</v>
      </c>
      <c r="I15" s="31">
        <v>39.799999999999997</v>
      </c>
      <c r="J15" s="47"/>
      <c r="K15" s="47"/>
      <c r="L15" s="46"/>
      <c r="M15" s="46"/>
      <c r="N15" s="80"/>
      <c r="O15" s="80"/>
      <c r="P15" s="79"/>
      <c r="Q15" s="79"/>
    </row>
    <row r="16" spans="1:17" s="16" customFormat="1" ht="32.25" customHeight="1" x14ac:dyDescent="0.25">
      <c r="A16" s="69" t="s">
        <v>17</v>
      </c>
      <c r="B16" s="14" t="s">
        <v>18</v>
      </c>
      <c r="C16" s="15">
        <f>SUM(C17:C21)</f>
        <v>1860</v>
      </c>
      <c r="D16" s="62">
        <f>SUM(D17:D21)</f>
        <v>20.100000000000001</v>
      </c>
      <c r="E16" s="72">
        <f t="shared" si="1"/>
        <v>1.0806451612903227</v>
      </c>
      <c r="F16" s="33">
        <f>SUM(F17:F21)</f>
        <v>1860</v>
      </c>
      <c r="G16" s="63">
        <f>SUM(G17:G21)</f>
        <v>20.100000000000001</v>
      </c>
      <c r="H16" s="34">
        <f t="shared" si="2"/>
        <v>1.0806451612903227</v>
      </c>
      <c r="I16" s="35">
        <v>39.799999999999997</v>
      </c>
      <c r="J16" s="48"/>
      <c r="K16" s="48"/>
      <c r="L16" s="49"/>
      <c r="M16" s="50"/>
      <c r="N16" s="81"/>
      <c r="O16" s="81"/>
      <c r="P16" s="82"/>
      <c r="Q16" s="83"/>
    </row>
    <row r="17" spans="1:17" s="19" customFormat="1" ht="25.5" customHeight="1" x14ac:dyDescent="0.25">
      <c r="A17" s="70"/>
      <c r="B17" s="17" t="s">
        <v>27</v>
      </c>
      <c r="C17" s="18"/>
      <c r="D17" s="18"/>
      <c r="E17" s="9"/>
      <c r="F17" s="36"/>
      <c r="G17" s="36"/>
      <c r="H17" s="34"/>
      <c r="I17" s="36"/>
      <c r="J17" s="51"/>
      <c r="K17" s="51"/>
      <c r="L17" s="51"/>
      <c r="M17" s="51"/>
      <c r="N17" s="84"/>
      <c r="O17" s="84"/>
      <c r="P17" s="84"/>
      <c r="Q17" s="84"/>
    </row>
    <row r="18" spans="1:17" s="19" customFormat="1" ht="31.5" x14ac:dyDescent="0.25">
      <c r="A18" s="70"/>
      <c r="B18" s="17" t="s">
        <v>24</v>
      </c>
      <c r="C18" s="18">
        <f>F18</f>
        <v>0</v>
      </c>
      <c r="D18" s="18">
        <f>G18</f>
        <v>0</v>
      </c>
      <c r="E18" s="71"/>
      <c r="F18" s="36"/>
      <c r="G18" s="36">
        <v>0</v>
      </c>
      <c r="H18" s="34"/>
      <c r="I18" s="37"/>
      <c r="J18" s="51"/>
      <c r="K18" s="51"/>
      <c r="L18" s="51"/>
      <c r="M18" s="52"/>
      <c r="N18" s="84"/>
      <c r="O18" s="84"/>
      <c r="P18" s="84"/>
      <c r="Q18" s="85"/>
    </row>
    <row r="19" spans="1:17" s="19" customFormat="1" ht="15.75" x14ac:dyDescent="0.25">
      <c r="A19" s="70"/>
      <c r="B19" s="17" t="s">
        <v>25</v>
      </c>
      <c r="C19" s="18">
        <f t="shared" ref="C19:D21" si="3">F19</f>
        <v>1160</v>
      </c>
      <c r="D19" s="18">
        <f t="shared" si="3"/>
        <v>20.100000000000001</v>
      </c>
      <c r="E19" s="73">
        <f t="shared" si="1"/>
        <v>1.7327586206896555</v>
      </c>
      <c r="F19" s="36">
        <v>1160</v>
      </c>
      <c r="G19" s="38">
        <v>20.100000000000001</v>
      </c>
      <c r="H19" s="34">
        <f t="shared" si="2"/>
        <v>1.7327586206896555</v>
      </c>
      <c r="I19" s="39"/>
      <c r="J19" s="51"/>
      <c r="K19" s="53"/>
      <c r="L19" s="53"/>
      <c r="M19" s="54"/>
      <c r="N19" s="84"/>
      <c r="O19" s="86"/>
      <c r="P19" s="86"/>
      <c r="Q19" s="87"/>
    </row>
    <row r="20" spans="1:17" s="19" customFormat="1" ht="31.5" x14ac:dyDescent="0.25">
      <c r="A20" s="70"/>
      <c r="B20" s="17" t="s">
        <v>33</v>
      </c>
      <c r="C20" s="18">
        <f>F20</f>
        <v>650</v>
      </c>
      <c r="D20" s="18">
        <f t="shared" si="3"/>
        <v>0</v>
      </c>
      <c r="E20" s="75">
        <f t="shared" ref="E20:E21" si="4">H20</f>
        <v>0</v>
      </c>
      <c r="F20" s="36">
        <v>650</v>
      </c>
      <c r="G20" s="36"/>
      <c r="H20" s="34"/>
      <c r="I20" s="39"/>
      <c r="J20" s="51"/>
      <c r="K20" s="53"/>
      <c r="L20" s="53"/>
      <c r="M20" s="54"/>
      <c r="N20" s="84"/>
      <c r="O20" s="86"/>
      <c r="P20" s="86"/>
      <c r="Q20" s="87"/>
    </row>
    <row r="21" spans="1:17" s="19" customFormat="1" ht="31.5" x14ac:dyDescent="0.25">
      <c r="A21" s="70"/>
      <c r="B21" s="17" t="s">
        <v>34</v>
      </c>
      <c r="C21" s="18">
        <f>F21</f>
        <v>50</v>
      </c>
      <c r="D21" s="74">
        <f t="shared" si="3"/>
        <v>0</v>
      </c>
      <c r="E21" s="76">
        <f t="shared" si="4"/>
        <v>0</v>
      </c>
      <c r="F21" s="36">
        <v>50</v>
      </c>
      <c r="G21" s="38"/>
      <c r="H21" s="34"/>
      <c r="I21" s="39"/>
      <c r="J21" s="51"/>
      <c r="K21" s="53"/>
      <c r="L21" s="53"/>
      <c r="M21" s="54"/>
      <c r="N21" s="84"/>
      <c r="O21" s="86"/>
      <c r="P21" s="86"/>
      <c r="Q21" s="87"/>
    </row>
    <row r="22" spans="1:17" s="16" customFormat="1" ht="31.5" customHeight="1" x14ac:dyDescent="0.25">
      <c r="A22" s="69" t="s">
        <v>19</v>
      </c>
      <c r="B22" s="14" t="s">
        <v>20</v>
      </c>
      <c r="C22" s="15"/>
      <c r="D22" s="62"/>
      <c r="E22" s="9"/>
      <c r="F22" s="33"/>
      <c r="G22" s="40"/>
      <c r="H22" s="34"/>
      <c r="I22" s="41"/>
      <c r="J22" s="48"/>
      <c r="K22" s="64"/>
      <c r="L22" s="48"/>
      <c r="M22" s="56"/>
      <c r="N22" s="81"/>
      <c r="O22" s="88"/>
      <c r="P22" s="81"/>
      <c r="Q22" s="89"/>
    </row>
    <row r="23" spans="1:17" s="16" customFormat="1" ht="23.25" customHeight="1" x14ac:dyDescent="0.25">
      <c r="A23" s="69" t="s">
        <v>30</v>
      </c>
      <c r="B23" s="14" t="s">
        <v>26</v>
      </c>
      <c r="C23" s="15"/>
      <c r="D23" s="15"/>
      <c r="E23" s="9"/>
      <c r="F23" s="33"/>
      <c r="G23" s="40"/>
      <c r="H23" s="34"/>
      <c r="I23" s="42"/>
      <c r="J23" s="48"/>
      <c r="K23" s="55"/>
      <c r="L23" s="49"/>
      <c r="M23" s="57"/>
      <c r="N23" s="81"/>
      <c r="O23" s="88"/>
      <c r="P23" s="82"/>
      <c r="Q23" s="90"/>
    </row>
    <row r="24" spans="1:17" s="16" customFormat="1" ht="23.25" customHeight="1" x14ac:dyDescent="0.25">
      <c r="A24" s="69" t="s">
        <v>31</v>
      </c>
      <c r="B24" s="14" t="s">
        <v>21</v>
      </c>
      <c r="C24" s="15"/>
      <c r="D24" s="62"/>
      <c r="E24" s="9"/>
      <c r="F24" s="33"/>
      <c r="G24" s="63"/>
      <c r="H24" s="34"/>
      <c r="I24" s="43"/>
      <c r="J24" s="48"/>
      <c r="K24" s="48"/>
      <c r="L24" s="48"/>
      <c r="M24" s="58"/>
      <c r="N24" s="81"/>
      <c r="O24" s="81"/>
      <c r="P24" s="81"/>
      <c r="Q24" s="91"/>
    </row>
    <row r="25" spans="1:17" s="12" customFormat="1" ht="23.25" customHeight="1" x14ac:dyDescent="0.25">
      <c r="A25" s="68">
        <v>3</v>
      </c>
      <c r="B25" s="10" t="s">
        <v>22</v>
      </c>
      <c r="C25" s="13">
        <f>F25</f>
        <v>9450</v>
      </c>
      <c r="D25" s="13">
        <f t="shared" ref="D25:E25" si="5">G25</f>
        <v>0</v>
      </c>
      <c r="E25" s="72">
        <f t="shared" si="5"/>
        <v>0</v>
      </c>
      <c r="F25" s="32">
        <v>9450</v>
      </c>
      <c r="G25" s="32"/>
      <c r="H25" s="34">
        <f t="shared" si="2"/>
        <v>0</v>
      </c>
      <c r="I25" s="65"/>
      <c r="J25" s="47"/>
      <c r="K25" s="47"/>
      <c r="L25" s="61"/>
      <c r="M25" s="66"/>
      <c r="N25" s="80"/>
      <c r="O25" s="80"/>
      <c r="P25" s="79"/>
      <c r="Q25" s="92"/>
    </row>
    <row r="27" spans="1:17" s="21" customFormat="1" ht="15.75" x14ac:dyDescent="0.25">
      <c r="A27" s="20"/>
      <c r="C27" s="22"/>
      <c r="D27" s="103"/>
      <c r="E27" s="103"/>
      <c r="F27" s="23"/>
    </row>
    <row r="28" spans="1:17" s="21" customFormat="1" ht="15.75" x14ac:dyDescent="0.25">
      <c r="A28" s="20"/>
      <c r="C28" s="22"/>
      <c r="D28" s="93"/>
      <c r="E28" s="93"/>
      <c r="F28" s="23"/>
    </row>
    <row r="29" spans="1:17" s="21" customFormat="1" ht="15.75" x14ac:dyDescent="0.25">
      <c r="A29" s="20"/>
      <c r="C29" s="22"/>
      <c r="D29" s="24"/>
      <c r="E29" s="24"/>
      <c r="F29" s="23"/>
    </row>
    <row r="30" spans="1:17" s="21" customFormat="1" ht="15.75" x14ac:dyDescent="0.25">
      <c r="A30" s="20"/>
      <c r="C30" s="23"/>
      <c r="D30" s="22"/>
      <c r="E30" s="25"/>
      <c r="F30" s="23"/>
    </row>
    <row r="31" spans="1:17" s="21" customFormat="1" ht="15.75" x14ac:dyDescent="0.25">
      <c r="A31" s="20"/>
      <c r="C31" s="23"/>
      <c r="D31" s="22"/>
      <c r="E31" s="25"/>
      <c r="F31" s="23"/>
    </row>
    <row r="32" spans="1:17" s="21" customFormat="1" ht="15.75" x14ac:dyDescent="0.25">
      <c r="A32" s="20"/>
      <c r="C32" s="22"/>
      <c r="D32" s="22"/>
      <c r="E32" s="25"/>
      <c r="F32" s="23"/>
    </row>
    <row r="33" spans="1:6" s="21" customFormat="1" ht="15.75" x14ac:dyDescent="0.25">
      <c r="A33" s="20"/>
      <c r="C33" s="22"/>
      <c r="D33" s="93"/>
      <c r="E33" s="93"/>
      <c r="F33" s="23"/>
    </row>
  </sheetData>
  <mergeCells count="25">
    <mergeCell ref="N6:Q7"/>
    <mergeCell ref="N8:N9"/>
    <mergeCell ref="O8:O9"/>
    <mergeCell ref="P8:Q8"/>
    <mergeCell ref="F6:I7"/>
    <mergeCell ref="J6:M7"/>
    <mergeCell ref="L8:M8"/>
    <mergeCell ref="F8:F9"/>
    <mergeCell ref="G8:G9"/>
    <mergeCell ref="H8:I8"/>
    <mergeCell ref="J8:J9"/>
    <mergeCell ref="K8:K9"/>
    <mergeCell ref="D33:E33"/>
    <mergeCell ref="A1:E1"/>
    <mergeCell ref="A2:E2"/>
    <mergeCell ref="A3:E3"/>
    <mergeCell ref="A5:E5"/>
    <mergeCell ref="A6:E6"/>
    <mergeCell ref="A8:A9"/>
    <mergeCell ref="B8:B9"/>
    <mergeCell ref="C8:C9"/>
    <mergeCell ref="D8:D9"/>
    <mergeCell ref="E8:E9"/>
    <mergeCell ref="D27:E27"/>
    <mergeCell ref="D28:E28"/>
  </mergeCells>
  <pageMargins left="0.55000000000000004" right="0.22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QUY I,2020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AutoBVT</cp:lastModifiedBy>
  <cp:lastPrinted>2020-04-13T02:50:24Z</cp:lastPrinted>
  <dcterms:created xsi:type="dcterms:W3CDTF">2017-10-09T07:57:14Z</dcterms:created>
  <dcterms:modified xsi:type="dcterms:W3CDTF">2020-04-13T08:09:04Z</dcterms:modified>
</cp:coreProperties>
</file>